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bm-file2\vz\VZ stavební\2023\1 ZMR\38 Letonice průtah\01 ke zveřejnění\příloha č.2-soupis prací\"/>
    </mc:Choice>
  </mc:AlternateContent>
  <bookViews>
    <workbookView xWindow="240" yWindow="120" windowWidth="14940" windowHeight="9225" activeTab="1"/>
  </bookViews>
  <sheets>
    <sheet name="SO 000" sheetId="1" r:id="rId1"/>
    <sheet name="SO 101" sheetId="2" r:id="rId2"/>
  </sheets>
  <calcPr calcId="152511"/>
  <webPublishing codePage="0"/>
</workbook>
</file>

<file path=xl/calcChain.xml><?xml version="1.0" encoding="utf-8"?>
<calcChain xmlns="http://schemas.openxmlformats.org/spreadsheetml/2006/main">
  <c r="I52" i="2" l="1"/>
  <c r="O52" i="2" s="1"/>
  <c r="I48" i="2"/>
  <c r="O48" i="2" s="1"/>
  <c r="I44" i="2"/>
  <c r="O44" i="2" s="1"/>
  <c r="I40" i="2"/>
  <c r="O40" i="2" s="1"/>
  <c r="R39" i="2" s="1"/>
  <c r="O39" i="2" s="1"/>
  <c r="I35" i="2"/>
  <c r="O35" i="2" s="1"/>
  <c r="I31" i="2"/>
  <c r="O31" i="2" s="1"/>
  <c r="R30" i="2" s="1"/>
  <c r="O30" i="2" s="1"/>
  <c r="I26" i="2"/>
  <c r="O26" i="2" s="1"/>
  <c r="I22" i="2"/>
  <c r="O22" i="2" s="1"/>
  <c r="I18" i="2"/>
  <c r="O18" i="2" s="1"/>
  <c r="I14" i="2"/>
  <c r="O14" i="2" s="1"/>
  <c r="I9" i="2"/>
  <c r="O9" i="2" s="1"/>
  <c r="R8" i="2" s="1"/>
  <c r="O8" i="2" s="1"/>
  <c r="I9" i="1"/>
  <c r="O9" i="1" s="1"/>
  <c r="R8" i="1" s="1"/>
  <c r="O8" i="1" s="1"/>
  <c r="O2" i="1" s="1"/>
  <c r="R13" i="2" l="1"/>
  <c r="O13" i="2" s="1"/>
  <c r="O2" i="2"/>
  <c r="Q8" i="2"/>
  <c r="I8" i="2" s="1"/>
  <c r="I3" i="2" s="1"/>
  <c r="Q8" i="1"/>
  <c r="I8" i="1" s="1"/>
  <c r="I3" i="1" s="1"/>
  <c r="Q30" i="2"/>
  <c r="I30" i="2" s="1"/>
  <c r="Q13" i="2"/>
  <c r="I13" i="2" s="1"/>
  <c r="Q39" i="2"/>
  <c r="I39" i="2" s="1"/>
</calcChain>
</file>

<file path=xl/sharedStrings.xml><?xml version="1.0" encoding="utf-8"?>
<sst xmlns="http://schemas.openxmlformats.org/spreadsheetml/2006/main" count="247" uniqueCount="102">
  <si>
    <t>ASPE10</t>
  </si>
  <si>
    <t>S</t>
  </si>
  <si>
    <t>Soupis prací objektu</t>
  </si>
  <si>
    <t xml:space="preserve">Stavba: </t>
  </si>
  <si>
    <t>III/0478</t>
  </si>
  <si>
    <t>O</t>
  </si>
  <si>
    <t>Rozpočet:</t>
  </si>
  <si>
    <t>0,00</t>
  </si>
  <si>
    <t>15,00</t>
  </si>
  <si>
    <t>21,00</t>
  </si>
  <si>
    <t>3</t>
  </si>
  <si>
    <t>2</t>
  </si>
  <si>
    <t>SO 000</t>
  </si>
  <si>
    <t>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</si>
  <si>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</si>
  <si>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</si>
  <si>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</si>
  <si>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</si>
  <si>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</si>
  <si>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</si>
  <si>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</si>
  <si>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</si>
  <si>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</si>
  <si>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</si>
  <si>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</si>
  <si>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</si>
  <si>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</si>
  <si>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</si>
  <si>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</si>
  <si>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</si>
  <si>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</si>
  <si>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</si>
  <si>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</si>
  <si>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</si>
  <si>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</si>
  <si>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</si>
  <si>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</si>
  <si>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</si>
  <si>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</si>
  <si>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Včetně projednání s dotčenými orgány.  
Vše v režii zhotovitele.</t>
  </si>
  <si>
    <t>VV</t>
  </si>
  <si>
    <t>1=1,000 [A]</t>
  </si>
  <si>
    <t>TS</t>
  </si>
  <si>
    <t>zahrnuje veškeré náklady spojené s objednatelem požadovanými zařízeními</t>
  </si>
  <si>
    <t>SO 101</t>
  </si>
  <si>
    <t>Komunikace (km 6,770 - 7,413)</t>
  </si>
  <si>
    <t>Zemní práce</t>
  </si>
  <si>
    <t>113746</t>
  </si>
  <si>
    <t>FRÉZOVÁNÍ ZPEVNĚNÝCH PLOCH ASFALTOVÝCH TL. DO 100MM</t>
  </si>
  <si>
    <t>M2</t>
  </si>
  <si>
    <t>frézování tl. 10 cm 
Odvoz a likvidace v režii zhotovitele</t>
  </si>
  <si>
    <t>5460=5 460,000 [A]</t>
  </si>
  <si>
    <t>Položka zahrnuje veškerou manipulaci s vybouranou sutí a s vybouranými hmotami vč. uložení</t>
  </si>
  <si>
    <t>Komunikace</t>
  </si>
  <si>
    <t>572213</t>
  </si>
  <si>
    <t>SPOJOVACÍ POSTŘIK Z EMULZE DO 0,5KG/M2</t>
  </si>
  <si>
    <t>10920=10 920,000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</si>
  <si>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</si>
  <si>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574C46</t>
  </si>
  <si>
    <t>ASFALTOVÝ BETON PRO LOŽNÍ VRSTVY ACL 16+, 16S TL. 50MM</t>
  </si>
  <si>
    <t>ACL 16+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</si>
  <si>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</si>
  <si>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574A44</t>
  </si>
  <si>
    <t>ASFALTOVÝ BETON PRO OBRUSNÉ VRSTVY ACO 11+, 11S TL. 50MM</t>
  </si>
  <si>
    <t>ACO 11+</t>
  </si>
  <si>
    <t>58910</t>
  </si>
  <si>
    <t>VÝPLŇ SPAR ASFALTEM</t>
  </si>
  <si>
    <t>M</t>
  </si>
  <si>
    <t>zalití pracovních spár</t>
  </si>
  <si>
    <t>800=800,000 [A]</t>
  </si>
  <si>
    <t>položka zahrnuje: 
- dodávku předepsaného materiálu 
- vyčištění a výplň spar tímto materiálem</t>
  </si>
  <si>
    <t>8</t>
  </si>
  <si>
    <t>Potrubí</t>
  </si>
  <si>
    <t>7</t>
  </si>
  <si>
    <t>89922</t>
  </si>
  <si>
    <t>VÝŠKOVÁ ÚPRAVA MŘÍŽÍ</t>
  </si>
  <si>
    <t>KUS</t>
  </si>
  <si>
    <t>výšková úprava uliční vpust (UV)</t>
  </si>
  <si>
    <t>- položka výškové úpravy zahrnuje všechny nutné práce a materiály pro zvýšení nebo snížení zařízení (včetně nutné úpravy stávajícího povrchu vozovky nebo chodníku).</t>
  </si>
  <si>
    <t>89921</t>
  </si>
  <si>
    <t>VÝŠKOVÁ ÚPRAVA POKLOPŮ</t>
  </si>
  <si>
    <t>výšková úprava revizní kanalizační šachta (RŠ)</t>
  </si>
  <si>
    <t>Ostatní konstrukce a práce</t>
  </si>
  <si>
    <t>919111</t>
  </si>
  <si>
    <t>ŘEZÁNÍ ASFALTOVÉHO KRYTU VOZOVEK TL DO 50MM</t>
  </si>
  <si>
    <t>zařezání u napojení na stávající povrch včetně pracovní spáry</t>
  </si>
  <si>
    <t>položka zahrnuje řezání vozovkové vrstvy v předepsané tloušťce, včetně spotřeby vody</t>
  </si>
  <si>
    <t>915221</t>
  </si>
  <si>
    <t>VODOR DOPRAV ZNAČ PLASTEM STRUKTURÁLNÍ NEHLUČNÉ - DOD A POKLÁDKA</t>
  </si>
  <si>
    <t>čára dělící 0,125 - 650 m</t>
  </si>
  <si>
    <t>650*0,125=81,250 [A]</t>
  </si>
  <si>
    <t>položka zahrnuje: 
- dodání a pokládku nátěrového materiálu (měří se pouze natíraná plocha) 
- předznačení a reflexní úpravu</t>
  </si>
  <si>
    <t>915211</t>
  </si>
  <si>
    <t>VODOROVNÉ DOPRAVNÍ ZNAČENÍ PLASTEM HLADKÉ - DODÁVKA A POKLÁDKA</t>
  </si>
  <si>
    <t>čára bílá 0,125 zastávky BUS - 92m/11,5 m2 
přechod pro chodce 12m2</t>
  </si>
  <si>
    <t>11,5+12=23,500 [A]</t>
  </si>
  <si>
    <t>11</t>
  </si>
  <si>
    <t>91551</t>
  </si>
  <si>
    <t>VODOROVNÉ DOPRAVNÍ ZNAČENÍ - PŘEDEM PŘIPRAVENÉ SYMBOLY</t>
  </si>
  <si>
    <t>plastem hladkým 
4x nápis BUS</t>
  </si>
  <si>
    <t>položka zahrnuje: 
- dodání a pokládku předepsaného symbolu 
- zahrnuje předznačení a reflexní úpravu</t>
  </si>
  <si>
    <t>Letonice, průtah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</si>
</sst>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</numFmts>
  <fonts count="7" x14ac:knownFonts="1"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33">
    <xf numFmtId="0" fontId="0" fillId="0" borderId="0" xfId="0"/>
    <xf numFmtId="0" fontId="3" fillId="3" borderId="1" xfId="6" applyFont="1" applyFill="1" applyBorder="1" applyAlignment="1">
      <alignment horizontal="center" vertical="center" wrapText="1"/>
    </xf>
    <xf numFmtId="0" fontId="0" fillId="2" borderId="3" xfId="6" applyFont="1" applyFill="1" applyBorder="1"/>
    <xf numFmtId="0" fontId="2" fillId="2" borderId="3" xfId="6" applyFont="1" applyFill="1" applyBorder="1" applyAlignment="1">
      <alignment horizontal="right"/>
    </xf>
    <xf numFmtId="0" fontId="0" fillId="2" borderId="0" xfId="6" applyFont="1" applyFill="1"/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5" xfId="6" applyFont="1" applyFill="1" applyBorder="1" applyAlignment="1">
      <alignment horizontal="right"/>
    </xf>
    <xf numFmtId="0" fontId="4" fillId="2" borderId="5" xfId="6" applyFont="1" applyFill="1" applyBorder="1" applyAlignment="1">
      <alignment wrapText="1"/>
    </xf>
    <xf numFmtId="4" fontId="4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4" fontId="0" fillId="2" borderId="1" xfId="6" applyNumberFormat="1" applyFont="1" applyFill="1" applyBorder="1" applyAlignment="1">
      <alignment horizontal="center"/>
    </xf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2"/>
  <sheetViews>
    <sheetView workbookViewId="0">
      <pane ySplit="7" topLeftCell="A8" activePane="bottomLeft" state="frozen"/>
      <selection pane="bottomLeft" activeCell="E19" sqref="E1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6"/>
      <c r="C1" s="6"/>
      <c r="D1" s="6"/>
      <c r="E1" s="6"/>
      <c r="F1" s="6"/>
      <c r="G1" s="6"/>
      <c r="H1" s="6"/>
      <c r="I1" s="6"/>
      <c r="P1" t="s">
        <v>10</v>
      </c>
    </row>
    <row r="2" spans="1:18" ht="24.95" customHeight="1" x14ac:dyDescent="0.2">
      <c r="B2" s="6"/>
      <c r="C2" s="6"/>
      <c r="D2" s="6"/>
      <c r="E2" s="7" t="s">
        <v>2</v>
      </c>
      <c r="F2" s="6"/>
      <c r="G2" s="6"/>
      <c r="H2" s="10"/>
      <c r="I2" s="10"/>
      <c r="O2">
        <f>0+O8</f>
        <v>0</v>
      </c>
      <c r="P2" t="s">
        <v>10</v>
      </c>
    </row>
    <row r="3" spans="1:18" ht="15" customHeight="1" x14ac:dyDescent="0.25">
      <c r="A3" t="s">
        <v>1</v>
      </c>
      <c r="B3" s="11" t="s">
        <v>3</v>
      </c>
      <c r="C3" s="5" t="s">
        <v>4</v>
      </c>
      <c r="D3" s="4"/>
      <c r="E3" s="12" t="s">
        <v>101</v>
      </c>
      <c r="F3" s="6"/>
      <c r="G3" s="9"/>
      <c r="H3" s="8" t="s">
        <v>12</v>
      </c>
      <c r="I3" s="30">
        <f>0+I8</f>
        <v>0</v>
      </c>
      <c r="O3" t="s">
        <v>7</v>
      </c>
      <c r="P3" t="s">
        <v>11</v>
      </c>
    </row>
    <row r="4" spans="1:18" ht="15" customHeight="1" x14ac:dyDescent="0.25">
      <c r="A4" t="s">
        <v>5</v>
      </c>
      <c r="B4" s="14" t="s">
        <v>6</v>
      </c>
      <c r="C4" s="3" t="s">
        <v>12</v>
      </c>
      <c r="D4" s="2"/>
      <c r="E4" s="15" t="s">
        <v>13</v>
      </c>
      <c r="F4" s="10"/>
      <c r="G4" s="10"/>
      <c r="H4" s="16"/>
      <c r="I4" s="16"/>
      <c r="O4" t="s">
        <v>8</v>
      </c>
      <c r="P4" t="s">
        <v>11</v>
      </c>
    </row>
    <row r="5" spans="1:18" ht="12.75" customHeight="1" x14ac:dyDescent="0.2">
      <c r="A5" s="1" t="s">
        <v>14</v>
      </c>
      <c r="B5" s="1" t="s">
        <v>16</v>
      </c>
      <c r="C5" s="1" t="s">
        <v>18</v>
      </c>
      <c r="D5" s="1" t="s">
        <v>19</v>
      </c>
      <c r="E5" s="1" t="s">
        <v>20</v>
      </c>
      <c r="F5" s="1" t="s">
        <v>22</v>
      </c>
      <c r="G5" s="1" t="s">
        <v>24</v>
      </c>
      <c r="H5" s="1" t="s">
        <v>26</v>
      </c>
      <c r="I5" s="1"/>
      <c r="O5" t="s">
        <v>9</v>
      </c>
      <c r="P5" t="s">
        <v>11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3" t="s">
        <v>27</v>
      </c>
      <c r="I6" s="13" t="s">
        <v>29</v>
      </c>
    </row>
    <row r="7" spans="1:18" ht="12.75" customHeight="1" x14ac:dyDescent="0.2">
      <c r="A7" s="13" t="s">
        <v>15</v>
      </c>
      <c r="B7" s="13" t="s">
        <v>17</v>
      </c>
      <c r="C7" s="13" t="s">
        <v>11</v>
      </c>
      <c r="D7" s="13" t="s">
        <v>10</v>
      </c>
      <c r="E7" s="13" t="s">
        <v>21</v>
      </c>
      <c r="F7" s="13" t="s">
        <v>23</v>
      </c>
      <c r="G7" s="13" t="s">
        <v>25</v>
      </c>
      <c r="H7" s="13" t="s">
        <v>28</v>
      </c>
      <c r="I7" s="13" t="s">
        <v>30</v>
      </c>
    </row>
    <row r="8" spans="1:18" ht="12.75" customHeight="1" x14ac:dyDescent="0.2">
      <c r="A8" s="16" t="s">
        <v>31</v>
      </c>
      <c r="B8" s="16"/>
      <c r="C8" s="18" t="s">
        <v>15</v>
      </c>
      <c r="D8" s="16"/>
      <c r="E8" s="19" t="s">
        <v>32</v>
      </c>
      <c r="F8" s="16"/>
      <c r="G8" s="16"/>
      <c r="H8" s="16"/>
      <c r="I8" s="20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17" t="s">
        <v>33</v>
      </c>
      <c r="B9" s="21" t="s">
        <v>17</v>
      </c>
      <c r="C9" s="21" t="s">
        <v>34</v>
      </c>
      <c r="D9" s="17" t="s">
        <v>35</v>
      </c>
      <c r="E9" s="22" t="s">
        <v>36</v>
      </c>
      <c r="F9" s="23" t="s">
        <v>37</v>
      </c>
      <c r="G9" s="24">
        <v>1</v>
      </c>
      <c r="H9" s="25">
        <v>0</v>
      </c>
      <c r="I9" s="25">
        <f>ROUND(ROUND(H9,2)*ROUND(G9,3),2)</f>
        <v>0</v>
      </c>
      <c r="O9">
        <f>(I9*21)/100</f>
        <v>0</v>
      </c>
      <c r="P9" t="s">
        <v>11</v>
      </c>
    </row>
    <row r="10" spans="1:18" ht="140.25" x14ac:dyDescent="0.2">
      <c r="A10" s="26" t="s">
        <v>38</v>
      </c>
      <c r="E10" s="27" t="s">
        <v>39</v>
      </c>
    </row>
    <row r="11" spans="1:18" x14ac:dyDescent="0.2">
      <c r="A11" s="28" t="s">
        <v>40</v>
      </c>
      <c r="E11" s="29" t="s">
        <v>41</v>
      </c>
    </row>
    <row r="12" spans="1:18" x14ac:dyDescent="0.2">
      <c r="A12" t="s">
        <v>42</v>
      </c>
      <c r="E12" s="27" t="s">
        <v>43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tabSelected="1" workbookViewId="0">
      <pane ySplit="7" topLeftCell="A8" activePane="bottomLeft" state="frozen"/>
      <selection pane="bottomLeft" activeCell="E3" sqref="E3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6"/>
      <c r="C1" s="6"/>
      <c r="D1" s="6"/>
      <c r="E1" s="6"/>
      <c r="F1" s="6"/>
      <c r="G1" s="6"/>
      <c r="H1" s="6"/>
      <c r="I1" s="6"/>
      <c r="P1" t="s">
        <v>10</v>
      </c>
    </row>
    <row r="2" spans="1:18" ht="24.95" customHeight="1" x14ac:dyDescent="0.2">
      <c r="B2" s="6"/>
      <c r="C2" s="6"/>
      <c r="D2" s="6"/>
      <c r="E2" s="7" t="s">
        <v>2</v>
      </c>
      <c r="F2" s="6"/>
      <c r="G2" s="6"/>
      <c r="H2" s="10"/>
      <c r="I2" s="10"/>
      <c r="O2">
        <f>0+O8+O13+O30+O39</f>
        <v>0</v>
      </c>
      <c r="P2" t="s">
        <v>10</v>
      </c>
    </row>
    <row r="3" spans="1:18" ht="15" customHeight="1" x14ac:dyDescent="0.25">
      <c r="A3" t="s">
        <v>1</v>
      </c>
      <c r="B3" s="11" t="s">
        <v>3</v>
      </c>
      <c r="C3" s="5" t="s">
        <v>4</v>
      </c>
      <c r="D3" s="4"/>
      <c r="E3" s="12" t="s">
        <v>101</v>
      </c>
      <c r="F3" s="6"/>
      <c r="G3" s="9"/>
      <c r="H3" s="8" t="s">
        <v>44</v>
      </c>
      <c r="I3" s="30">
        <f>0+I8+I13+I30+I39</f>
        <v>0</v>
      </c>
      <c r="O3" t="s">
        <v>7</v>
      </c>
      <c r="P3" t="s">
        <v>11</v>
      </c>
    </row>
    <row r="4" spans="1:18" ht="15" customHeight="1" x14ac:dyDescent="0.25">
      <c r="A4" t="s">
        <v>5</v>
      </c>
      <c r="B4" s="14" t="s">
        <v>6</v>
      </c>
      <c r="C4" s="3" t="s">
        <v>44</v>
      </c>
      <c r="D4" s="2"/>
      <c r="E4" s="15" t="s">
        <v>45</v>
      </c>
      <c r="F4" s="10"/>
      <c r="G4" s="10"/>
      <c r="H4" s="16"/>
      <c r="I4" s="16"/>
      <c r="O4" t="s">
        <v>8</v>
      </c>
      <c r="P4" t="s">
        <v>11</v>
      </c>
    </row>
    <row r="5" spans="1:18" ht="12.75" customHeight="1" x14ac:dyDescent="0.2">
      <c r="A5" s="1" t="s">
        <v>14</v>
      </c>
      <c r="B5" s="1" t="s">
        <v>16</v>
      </c>
      <c r="C5" s="1" t="s">
        <v>18</v>
      </c>
      <c r="D5" s="1" t="s">
        <v>19</v>
      </c>
      <c r="E5" s="1" t="s">
        <v>20</v>
      </c>
      <c r="F5" s="1" t="s">
        <v>22</v>
      </c>
      <c r="G5" s="1" t="s">
        <v>24</v>
      </c>
      <c r="H5" s="1" t="s">
        <v>26</v>
      </c>
      <c r="I5" s="1"/>
      <c r="O5" t="s">
        <v>9</v>
      </c>
      <c r="P5" t="s">
        <v>11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3" t="s">
        <v>27</v>
      </c>
      <c r="I6" s="13" t="s">
        <v>29</v>
      </c>
    </row>
    <row r="7" spans="1:18" ht="12.75" customHeight="1" x14ac:dyDescent="0.2">
      <c r="A7" s="13" t="s">
        <v>15</v>
      </c>
      <c r="B7" s="13" t="s">
        <v>17</v>
      </c>
      <c r="C7" s="13" t="s">
        <v>11</v>
      </c>
      <c r="D7" s="13" t="s">
        <v>10</v>
      </c>
      <c r="E7" s="13" t="s">
        <v>21</v>
      </c>
      <c r="F7" s="13" t="s">
        <v>23</v>
      </c>
      <c r="G7" s="13" t="s">
        <v>25</v>
      </c>
      <c r="H7" s="13" t="s">
        <v>28</v>
      </c>
      <c r="I7" s="13" t="s">
        <v>30</v>
      </c>
    </row>
    <row r="8" spans="1:18" ht="12.75" customHeight="1" x14ac:dyDescent="0.2">
      <c r="A8" s="16" t="s">
        <v>31</v>
      </c>
      <c r="B8" s="16"/>
      <c r="C8" s="18" t="s">
        <v>17</v>
      </c>
      <c r="D8" s="16"/>
      <c r="E8" s="19" t="s">
        <v>46</v>
      </c>
      <c r="F8" s="16"/>
      <c r="G8" s="16"/>
      <c r="H8" s="16"/>
      <c r="I8" s="20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17" t="s">
        <v>33</v>
      </c>
      <c r="B9" s="21" t="s">
        <v>17</v>
      </c>
      <c r="C9" s="21" t="s">
        <v>47</v>
      </c>
      <c r="D9" s="17" t="s">
        <v>35</v>
      </c>
      <c r="E9" s="22" t="s">
        <v>48</v>
      </c>
      <c r="F9" s="23" t="s">
        <v>49</v>
      </c>
      <c r="G9" s="24">
        <v>5460</v>
      </c>
      <c r="H9" s="25">
        <v>0</v>
      </c>
      <c r="I9" s="25">
        <f>ROUND(ROUND(H9,2)*ROUND(G9,3),2)</f>
        <v>0</v>
      </c>
      <c r="O9">
        <f>(I9*21)/100</f>
        <v>0</v>
      </c>
      <c r="P9" t="s">
        <v>11</v>
      </c>
    </row>
    <row r="10" spans="1:18" ht="25.5" x14ac:dyDescent="0.2">
      <c r="A10" s="26" t="s">
        <v>38</v>
      </c>
      <c r="E10" s="27" t="s">
        <v>50</v>
      </c>
    </row>
    <row r="11" spans="1:18" x14ac:dyDescent="0.2">
      <c r="A11" s="28" t="s">
        <v>40</v>
      </c>
      <c r="E11" s="29" t="s">
        <v>51</v>
      </c>
    </row>
    <row r="12" spans="1:18" ht="25.5" x14ac:dyDescent="0.2">
      <c r="A12" t="s">
        <v>42</v>
      </c>
      <c r="E12" s="27" t="s">
        <v>52</v>
      </c>
    </row>
    <row r="13" spans="1:18" ht="12.75" customHeight="1" x14ac:dyDescent="0.2">
      <c r="A13" s="10" t="s">
        <v>31</v>
      </c>
      <c r="B13" s="10"/>
      <c r="C13" s="31" t="s">
        <v>23</v>
      </c>
      <c r="D13" s="10"/>
      <c r="E13" s="19" t="s">
        <v>53</v>
      </c>
      <c r="F13" s="10"/>
      <c r="G13" s="10"/>
      <c r="H13" s="10"/>
      <c r="I13" s="32">
        <f>0+Q13</f>
        <v>0</v>
      </c>
      <c r="O13">
        <f>0+R13</f>
        <v>0</v>
      </c>
      <c r="Q13">
        <f>0+I14+I18+I22+I26</f>
        <v>0</v>
      </c>
      <c r="R13">
        <f>0+O14+O18+O22+O26</f>
        <v>0</v>
      </c>
    </row>
    <row r="14" spans="1:18" x14ac:dyDescent="0.2">
      <c r="A14" s="17" t="s">
        <v>33</v>
      </c>
      <c r="B14" s="21" t="s">
        <v>11</v>
      </c>
      <c r="C14" s="21" t="s">
        <v>54</v>
      </c>
      <c r="D14" s="17" t="s">
        <v>35</v>
      </c>
      <c r="E14" s="22" t="s">
        <v>55</v>
      </c>
      <c r="F14" s="23" t="s">
        <v>49</v>
      </c>
      <c r="G14" s="24">
        <v>10920</v>
      </c>
      <c r="H14" s="25">
        <v>0</v>
      </c>
      <c r="I14" s="25">
        <f>ROUND(ROUND(H14,2)*ROUND(G14,3),2)</f>
        <v>0</v>
      </c>
      <c r="O14">
        <f>(I14*21)/100</f>
        <v>0</v>
      </c>
      <c r="P14" t="s">
        <v>11</v>
      </c>
    </row>
    <row r="15" spans="1:18" x14ac:dyDescent="0.2">
      <c r="A15" s="26" t="s">
        <v>38</v>
      </c>
      <c r="E15" s="27" t="s">
        <v>35</v>
      </c>
    </row>
    <row r="16" spans="1:18" x14ac:dyDescent="0.2">
      <c r="A16" s="28" t="s">
        <v>40</v>
      </c>
      <c r="E16" s="29" t="s">
        <v>56</v>
      </c>
    </row>
    <row r="17" spans="1:18" ht="51" x14ac:dyDescent="0.2">
      <c r="A17" t="s">
        <v>42</v>
      </c>
      <c r="E17" s="27" t="s">
        <v>57</v>
      </c>
    </row>
    <row r="18" spans="1:18" x14ac:dyDescent="0.2">
      <c r="A18" s="17" t="s">
        <v>33</v>
      </c>
      <c r="B18" s="21" t="s">
        <v>10</v>
      </c>
      <c r="C18" s="21" t="s">
        <v>58</v>
      </c>
      <c r="D18" s="17" t="s">
        <v>35</v>
      </c>
      <c r="E18" s="22" t="s">
        <v>59</v>
      </c>
      <c r="F18" s="23" t="s">
        <v>49</v>
      </c>
      <c r="G18" s="24">
        <v>5460</v>
      </c>
      <c r="H18" s="25">
        <v>0</v>
      </c>
      <c r="I18" s="25">
        <f>ROUND(ROUND(H18,2)*ROUND(G18,3),2)</f>
        <v>0</v>
      </c>
      <c r="O18">
        <f>(I18*21)/100</f>
        <v>0</v>
      </c>
      <c r="P18" t="s">
        <v>11</v>
      </c>
    </row>
    <row r="19" spans="1:18" x14ac:dyDescent="0.2">
      <c r="A19" s="26" t="s">
        <v>38</v>
      </c>
      <c r="E19" s="27" t="s">
        <v>60</v>
      </c>
    </row>
    <row r="20" spans="1:18" x14ac:dyDescent="0.2">
      <c r="A20" s="28" t="s">
        <v>40</v>
      </c>
      <c r="E20" s="29" t="s">
        <v>51</v>
      </c>
    </row>
    <row r="21" spans="1:18" ht="140.25" x14ac:dyDescent="0.2">
      <c r="A21" t="s">
        <v>42</v>
      </c>
      <c r="E21" s="27" t="s">
        <v>61</v>
      </c>
    </row>
    <row r="22" spans="1:18" x14ac:dyDescent="0.2">
      <c r="A22" s="17" t="s">
        <v>33</v>
      </c>
      <c r="B22" s="21" t="s">
        <v>21</v>
      </c>
      <c r="C22" s="21" t="s">
        <v>62</v>
      </c>
      <c r="D22" s="17" t="s">
        <v>35</v>
      </c>
      <c r="E22" s="22" t="s">
        <v>63</v>
      </c>
      <c r="F22" s="23" t="s">
        <v>49</v>
      </c>
      <c r="G22" s="24">
        <v>5460</v>
      </c>
      <c r="H22" s="25">
        <v>0</v>
      </c>
      <c r="I22" s="25">
        <f>ROUND(ROUND(H22,2)*ROUND(G22,3),2)</f>
        <v>0</v>
      </c>
      <c r="O22">
        <f>(I22*21)/100</f>
        <v>0</v>
      </c>
      <c r="P22" t="s">
        <v>11</v>
      </c>
    </row>
    <row r="23" spans="1:18" x14ac:dyDescent="0.2">
      <c r="A23" s="26" t="s">
        <v>38</v>
      </c>
      <c r="E23" s="27" t="s">
        <v>64</v>
      </c>
    </row>
    <row r="24" spans="1:18" x14ac:dyDescent="0.2">
      <c r="A24" s="28" t="s">
        <v>40</v>
      </c>
      <c r="E24" s="29" t="s">
        <v>51</v>
      </c>
    </row>
    <row r="25" spans="1:18" ht="140.25" x14ac:dyDescent="0.2">
      <c r="A25" t="s">
        <v>42</v>
      </c>
      <c r="E25" s="27" t="s">
        <v>61</v>
      </c>
    </row>
    <row r="26" spans="1:18" x14ac:dyDescent="0.2">
      <c r="A26" s="17" t="s">
        <v>33</v>
      </c>
      <c r="B26" s="21" t="s">
        <v>23</v>
      </c>
      <c r="C26" s="21" t="s">
        <v>65</v>
      </c>
      <c r="D26" s="17" t="s">
        <v>35</v>
      </c>
      <c r="E26" s="22" t="s">
        <v>66</v>
      </c>
      <c r="F26" s="23" t="s">
        <v>67</v>
      </c>
      <c r="G26" s="24">
        <v>800</v>
      </c>
      <c r="H26" s="25">
        <v>0</v>
      </c>
      <c r="I26" s="25">
        <f>ROUND(ROUND(H26,2)*ROUND(G26,3),2)</f>
        <v>0</v>
      </c>
      <c r="O26">
        <f>(I26*21)/100</f>
        <v>0</v>
      </c>
      <c r="P26" t="s">
        <v>11</v>
      </c>
    </row>
    <row r="27" spans="1:18" x14ac:dyDescent="0.2">
      <c r="A27" s="26" t="s">
        <v>38</v>
      </c>
      <c r="E27" s="27" t="s">
        <v>68</v>
      </c>
    </row>
    <row r="28" spans="1:18" x14ac:dyDescent="0.2">
      <c r="A28" s="28" t="s">
        <v>40</v>
      </c>
      <c r="E28" s="29" t="s">
        <v>69</v>
      </c>
    </row>
    <row r="29" spans="1:18" ht="38.25" x14ac:dyDescent="0.2">
      <c r="A29" t="s">
        <v>42</v>
      </c>
      <c r="E29" s="27" t="s">
        <v>70</v>
      </c>
    </row>
    <row r="30" spans="1:18" ht="12.75" customHeight="1" x14ac:dyDescent="0.2">
      <c r="A30" s="10" t="s">
        <v>31</v>
      </c>
      <c r="B30" s="10"/>
      <c r="C30" s="31" t="s">
        <v>71</v>
      </c>
      <c r="D30" s="10"/>
      <c r="E30" s="19" t="s">
        <v>72</v>
      </c>
      <c r="F30" s="10"/>
      <c r="G30" s="10"/>
      <c r="H30" s="10"/>
      <c r="I30" s="32">
        <f>0+Q30</f>
        <v>0</v>
      </c>
      <c r="O30">
        <f>0+R30</f>
        <v>0</v>
      </c>
      <c r="Q30">
        <f>0+I31+I35</f>
        <v>0</v>
      </c>
      <c r="R30">
        <f>0+O31+O35</f>
        <v>0</v>
      </c>
    </row>
    <row r="31" spans="1:18" x14ac:dyDescent="0.2">
      <c r="A31" s="17" t="s">
        <v>33</v>
      </c>
      <c r="B31" s="21" t="s">
        <v>73</v>
      </c>
      <c r="C31" s="21" t="s">
        <v>74</v>
      </c>
      <c r="D31" s="17" t="s">
        <v>35</v>
      </c>
      <c r="E31" s="22" t="s">
        <v>75</v>
      </c>
      <c r="F31" s="23" t="s">
        <v>76</v>
      </c>
      <c r="G31" s="24">
        <v>21</v>
      </c>
      <c r="H31" s="25">
        <v>0</v>
      </c>
      <c r="I31" s="25">
        <f>ROUND(ROUND(H31,2)*ROUND(G31,3),2)</f>
        <v>0</v>
      </c>
      <c r="O31">
        <f>(I31*21)/100</f>
        <v>0</v>
      </c>
      <c r="P31" t="s">
        <v>11</v>
      </c>
    </row>
    <row r="32" spans="1:18" x14ac:dyDescent="0.2">
      <c r="A32" s="26" t="s">
        <v>38</v>
      </c>
      <c r="E32" s="27" t="s">
        <v>77</v>
      </c>
    </row>
    <row r="33" spans="1:18" x14ac:dyDescent="0.2">
      <c r="A33" s="28" t="s">
        <v>40</v>
      </c>
      <c r="E33" s="29" t="s">
        <v>35</v>
      </c>
    </row>
    <row r="34" spans="1:18" ht="38.25" x14ac:dyDescent="0.2">
      <c r="A34" t="s">
        <v>42</v>
      </c>
      <c r="E34" s="27" t="s">
        <v>78</v>
      </c>
    </row>
    <row r="35" spans="1:18" x14ac:dyDescent="0.2">
      <c r="A35" s="17" t="s">
        <v>33</v>
      </c>
      <c r="B35" s="21" t="s">
        <v>71</v>
      </c>
      <c r="C35" s="21" t="s">
        <v>79</v>
      </c>
      <c r="D35" s="17" t="s">
        <v>35</v>
      </c>
      <c r="E35" s="22" t="s">
        <v>80</v>
      </c>
      <c r="F35" s="23" t="s">
        <v>76</v>
      </c>
      <c r="G35" s="24">
        <v>2</v>
      </c>
      <c r="H35" s="25">
        <v>0</v>
      </c>
      <c r="I35" s="25">
        <f>ROUND(ROUND(H35,2)*ROUND(G35,3),2)</f>
        <v>0</v>
      </c>
      <c r="O35">
        <f>(I35*21)/100</f>
        <v>0</v>
      </c>
      <c r="P35" t="s">
        <v>11</v>
      </c>
    </row>
    <row r="36" spans="1:18" x14ac:dyDescent="0.2">
      <c r="A36" s="26" t="s">
        <v>38</v>
      </c>
      <c r="E36" s="27" t="s">
        <v>81</v>
      </c>
    </row>
    <row r="37" spans="1:18" x14ac:dyDescent="0.2">
      <c r="A37" s="28" t="s">
        <v>40</v>
      </c>
      <c r="E37" s="29" t="s">
        <v>35</v>
      </c>
    </row>
    <row r="38" spans="1:18" ht="38.25" x14ac:dyDescent="0.2">
      <c r="A38" t="s">
        <v>42</v>
      </c>
      <c r="E38" s="27" t="s">
        <v>78</v>
      </c>
    </row>
    <row r="39" spans="1:18" ht="12.75" customHeight="1" x14ac:dyDescent="0.2">
      <c r="A39" s="10" t="s">
        <v>31</v>
      </c>
      <c r="B39" s="10"/>
      <c r="C39" s="31" t="s">
        <v>28</v>
      </c>
      <c r="D39" s="10"/>
      <c r="E39" s="19" t="s">
        <v>82</v>
      </c>
      <c r="F39" s="10"/>
      <c r="G39" s="10"/>
      <c r="H39" s="10"/>
      <c r="I39" s="32">
        <f>0+Q39</f>
        <v>0</v>
      </c>
      <c r="O39">
        <f>0+R39</f>
        <v>0</v>
      </c>
      <c r="Q39">
        <f>0+I40+I44+I48+I52</f>
        <v>0</v>
      </c>
      <c r="R39">
        <f>0+O40+O44+O48+O52</f>
        <v>0</v>
      </c>
    </row>
    <row r="40" spans="1:18" x14ac:dyDescent="0.2">
      <c r="A40" s="17" t="s">
        <v>33</v>
      </c>
      <c r="B40" s="21" t="s">
        <v>25</v>
      </c>
      <c r="C40" s="21" t="s">
        <v>83</v>
      </c>
      <c r="D40" s="17" t="s">
        <v>35</v>
      </c>
      <c r="E40" s="22" t="s">
        <v>84</v>
      </c>
      <c r="F40" s="23" t="s">
        <v>67</v>
      </c>
      <c r="G40" s="24">
        <v>800</v>
      </c>
      <c r="H40" s="25">
        <v>0</v>
      </c>
      <c r="I40" s="25">
        <f>ROUND(ROUND(H40,2)*ROUND(G40,3),2)</f>
        <v>0</v>
      </c>
      <c r="O40">
        <f>(I40*21)/100</f>
        <v>0</v>
      </c>
      <c r="P40" t="s">
        <v>11</v>
      </c>
    </row>
    <row r="41" spans="1:18" x14ac:dyDescent="0.2">
      <c r="A41" s="26" t="s">
        <v>38</v>
      </c>
      <c r="E41" s="27" t="s">
        <v>85</v>
      </c>
    </row>
    <row r="42" spans="1:18" x14ac:dyDescent="0.2">
      <c r="A42" s="28" t="s">
        <v>40</v>
      </c>
      <c r="E42" s="29" t="s">
        <v>69</v>
      </c>
    </row>
    <row r="43" spans="1:18" ht="25.5" x14ac:dyDescent="0.2">
      <c r="A43" t="s">
        <v>42</v>
      </c>
      <c r="E43" s="27" t="s">
        <v>86</v>
      </c>
    </row>
    <row r="44" spans="1:18" ht="25.5" x14ac:dyDescent="0.2">
      <c r="A44" s="17" t="s">
        <v>33</v>
      </c>
      <c r="B44" s="21" t="s">
        <v>28</v>
      </c>
      <c r="C44" s="21" t="s">
        <v>87</v>
      </c>
      <c r="D44" s="17" t="s">
        <v>35</v>
      </c>
      <c r="E44" s="22" t="s">
        <v>88</v>
      </c>
      <c r="F44" s="23" t="s">
        <v>49</v>
      </c>
      <c r="G44" s="24">
        <v>81.25</v>
      </c>
      <c r="H44" s="25">
        <v>0</v>
      </c>
      <c r="I44" s="25">
        <f>ROUND(ROUND(H44,2)*ROUND(G44,3),2)</f>
        <v>0</v>
      </c>
      <c r="O44">
        <f>(I44*21)/100</f>
        <v>0</v>
      </c>
      <c r="P44" t="s">
        <v>11</v>
      </c>
    </row>
    <row r="45" spans="1:18" x14ac:dyDescent="0.2">
      <c r="A45" s="26" t="s">
        <v>38</v>
      </c>
      <c r="E45" s="27" t="s">
        <v>89</v>
      </c>
    </row>
    <row r="46" spans="1:18" x14ac:dyDescent="0.2">
      <c r="A46" s="28" t="s">
        <v>40</v>
      </c>
      <c r="E46" s="29" t="s">
        <v>90</v>
      </c>
    </row>
    <row r="47" spans="1:18" ht="38.25" x14ac:dyDescent="0.2">
      <c r="A47" t="s">
        <v>42</v>
      </c>
      <c r="E47" s="27" t="s">
        <v>91</v>
      </c>
    </row>
    <row r="48" spans="1:18" ht="25.5" x14ac:dyDescent="0.2">
      <c r="A48" s="17" t="s">
        <v>33</v>
      </c>
      <c r="B48" s="21" t="s">
        <v>30</v>
      </c>
      <c r="C48" s="21" t="s">
        <v>92</v>
      </c>
      <c r="D48" s="17" t="s">
        <v>35</v>
      </c>
      <c r="E48" s="22" t="s">
        <v>93</v>
      </c>
      <c r="F48" s="23" t="s">
        <v>49</v>
      </c>
      <c r="G48" s="24">
        <v>23.5</v>
      </c>
      <c r="H48" s="25">
        <v>0</v>
      </c>
      <c r="I48" s="25">
        <f>ROUND(ROUND(H48,2)*ROUND(G48,3),2)</f>
        <v>0</v>
      </c>
      <c r="O48">
        <f>(I48*21)/100</f>
        <v>0</v>
      </c>
      <c r="P48" t="s">
        <v>11</v>
      </c>
    </row>
    <row r="49" spans="1:16" ht="25.5" x14ac:dyDescent="0.2">
      <c r="A49" s="26" t="s">
        <v>38</v>
      </c>
      <c r="E49" s="27" t="s">
        <v>94</v>
      </c>
    </row>
    <row r="50" spans="1:16" x14ac:dyDescent="0.2">
      <c r="A50" s="28" t="s">
        <v>40</v>
      </c>
      <c r="E50" s="29" t="s">
        <v>95</v>
      </c>
    </row>
    <row r="51" spans="1:16" ht="38.25" x14ac:dyDescent="0.2">
      <c r="A51" t="s">
        <v>42</v>
      </c>
      <c r="E51" s="27" t="s">
        <v>91</v>
      </c>
    </row>
    <row r="52" spans="1:16" x14ac:dyDescent="0.2">
      <c r="A52" s="17" t="s">
        <v>33</v>
      </c>
      <c r="B52" s="21" t="s">
        <v>96</v>
      </c>
      <c r="C52" s="21" t="s">
        <v>97</v>
      </c>
      <c r="D52" s="17" t="s">
        <v>35</v>
      </c>
      <c r="E52" s="22" t="s">
        <v>98</v>
      </c>
      <c r="F52" s="23" t="s">
        <v>76</v>
      </c>
      <c r="G52" s="24">
        <v>4</v>
      </c>
      <c r="H52" s="25">
        <v>0</v>
      </c>
      <c r="I52" s="25">
        <f>ROUND(ROUND(H52,2)*ROUND(G52,3),2)</f>
        <v>0</v>
      </c>
      <c r="O52">
        <f>(I52*21)/100</f>
        <v>0</v>
      </c>
      <c r="P52" t="s">
        <v>11</v>
      </c>
    </row>
    <row r="53" spans="1:16" ht="25.5" x14ac:dyDescent="0.2">
      <c r="A53" s="26" t="s">
        <v>38</v>
      </c>
      <c r="E53" s="27" t="s">
        <v>99</v>
      </c>
    </row>
    <row r="54" spans="1:16" x14ac:dyDescent="0.2">
      <c r="A54" s="28" t="s">
        <v>40</v>
      </c>
      <c r="E54" s="29" t="s">
        <v>35</v>
      </c>
    </row>
    <row r="55" spans="1:16" ht="38.25" x14ac:dyDescent="0.2">
      <c r="A55" t="s">
        <v>42</v>
      </c>
      <c r="E55" s="27" t="s">
        <v>100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SO 000</vt:lpstr>
      <vt:lpstr>SO 101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Valentová Gabriela</cp:lastModifiedBy>
  <dcterms:modified xsi:type="dcterms:W3CDTF">2023-06-26T08:46:06Z</dcterms:modified>
  <cp:category/>
  <cp:contentStatus/>
</cp:coreProperties>
</file>